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vivian/Downloads/"/>
    </mc:Choice>
  </mc:AlternateContent>
  <xr:revisionPtr revIDLastSave="0" documentId="13_ncr:1_{564EDE73-1CC7-8D4A-B076-7B84378CA64B}" xr6:coauthVersionLast="47" xr6:coauthVersionMax="47" xr10:uidLastSave="{00000000-0000-0000-0000-000000000000}"/>
  <bookViews>
    <workbookView xWindow="980" yWindow="500" windowWidth="27820" windowHeight="17500" xr2:uid="{00000000-000D-0000-FFFF-FFFF00000000}"/>
  </bookViews>
  <sheets>
    <sheet name="Sichtungszeit" sheetId="1" r:id="rId1"/>
    <sheet name="Aktionszeit" sheetId="2" r:id="rId2"/>
    <sheet name="Ergebni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2" l="1"/>
  <c r="B61" i="2"/>
  <c r="D60" i="2"/>
  <c r="B60" i="2"/>
  <c r="D59" i="2"/>
  <c r="B59" i="2"/>
  <c r="C54" i="2"/>
  <c r="B54" i="2"/>
  <c r="C53" i="2"/>
  <c r="B53" i="2"/>
  <c r="C52" i="2"/>
  <c r="C66" i="2" s="1"/>
  <c r="B7" i="3" s="1"/>
  <c r="B52" i="2"/>
  <c r="C22" i="1"/>
  <c r="C21" i="1"/>
  <c r="C17" i="1"/>
  <c r="C16" i="1"/>
  <c r="C15" i="1"/>
  <c r="C14" i="1"/>
  <c r="C13" i="1"/>
  <c r="C12" i="1"/>
  <c r="C11" i="1"/>
  <c r="C10" i="1"/>
  <c r="C9" i="1"/>
  <c r="C8" i="1"/>
  <c r="C24" i="1" l="1"/>
  <c r="B6" i="3" s="1"/>
  <c r="C23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<sst xmlns="http://schemas.openxmlformats.org/spreadsheetml/2006/main" count="69" uniqueCount="53">
  <si>
    <t>Sichtungszeit messen</t>
  </si>
  <si>
    <t>Stoppe 1 Minute und zähle wie viele Kommentare du in dieser Zeit sichtest. Wiederhole das 5-10 Mal zu verschiedenen Zeiten und Tagen.</t>
  </si>
  <si>
    <t xml:space="preserve">  Messungen</t>
  </si>
  <si>
    <t>Nr.</t>
  </si>
  <si>
    <t>Kommentare in 1 Min.</t>
  </si>
  <si>
    <t>Sek. pro Kommentar</t>
  </si>
  <si>
    <t>Ausreißer?</t>
  </si>
  <si>
    <t>Notiz (optional)</t>
  </si>
  <si>
    <t>Anzahl eintragen</t>
  </si>
  <si>
    <t>wird berechnet</t>
  </si>
  <si>
    <t>Ja / Nein</t>
  </si>
  <si>
    <t>z.B. Krisentag</t>
  </si>
  <si>
    <t xml:space="preserve">  Auswertung Sichtungszeit</t>
  </si>
  <si>
    <t>Anzahl Messungen gesamt</t>
  </si>
  <si>
    <t>Messungen mit Wert</t>
  </si>
  <si>
    <t>davon ohne Ausreißer</t>
  </si>
  <si>
    <t>Basis für Durchschnitt</t>
  </si>
  <si>
    <t>Ø Sichtungszeit (alle Messungen, Sek.)</t>
  </si>
  <si>
    <t>inkl. Ausreißer</t>
  </si>
  <si>
    <t>Ø Sichtungszeit (ohne Ausreißer, Sek.)</t>
  </si>
  <si>
    <t>→ Empfohlener Wert für den Personalrechner</t>
  </si>
  <si>
    <t>Empfehlung: Markiere Messungen als Ausreißer wenn du weißt, dass die Kommentare an diesem Tag ungewöhnlich einfach oder schwer waren, z.B. viele Spam-Kommentare oder eine Krisensituation. Der Wert ohne Ausreißer ist die verlässlichere Grundlage.</t>
  </si>
  <si>
    <t>Aktionszeit erfassen</t>
  </si>
  <si>
    <t>Stoppe die Zeit für jede Aktion die du durchführst. Mindestens 20-30 Einträge pro Aktionstyp für einen verlässlichen Durchschnitt.</t>
  </si>
  <si>
    <t xml:space="preserve">  Erfassung</t>
  </si>
  <si>
    <t>Aktionstyp</t>
  </si>
  <si>
    <t>Zeit (Min.)</t>
  </si>
  <si>
    <t>Löschen / Ausblenden / Antworten</t>
  </si>
  <si>
    <t>Minuten und Sekunden als Dezimal, z.B. 1.5</t>
  </si>
  <si>
    <t xml:space="preserve">  Auswertung nach Aktionstyp</t>
  </si>
  <si>
    <t>Anzahl erfasst</t>
  </si>
  <si>
    <t>Ø Zeit (Min.)</t>
  </si>
  <si>
    <t>Löschen</t>
  </si>
  <si>
    <t>Ausblenden</t>
  </si>
  <si>
    <t>Antworten</t>
  </si>
  <si>
    <t xml:space="preserve">  Verhältnis der Aktionstypen</t>
  </si>
  <si>
    <t>Automatisch (%)</t>
  </si>
  <si>
    <t>Manuell (%) – optional</t>
  </si>
  <si>
    <t>Aktiv?</t>
  </si>
  <si>
    <t xml:space="preserve">  Gewichteter Durchschnitt – für den Personalrechner</t>
  </si>
  <si>
    <t>Verwendet automatisch den manuellen Wert wenn eingetragen, sonst den berechneten.</t>
  </si>
  <si>
    <t>Gewichteter Ø Aktionszeit (Min.)</t>
  </si>
  <si>
    <t>→ Wert für den Personalrechner</t>
  </si>
  <si>
    <t>Tipp: Wenn du weißt dass in deinem Alltag z.B. 70% der Aktionen Antworten sind und nur 20% Löschen und 10% Ausblenden, trage das manuell ein. Der gewichtete Durchschnitt wird dann realistischer als wenn deine Stichprobe zufällig viele einfache Löschaktionen enthält.</t>
  </si>
  <si>
    <t>Diese Werte in den Personalrechner übertragen</t>
  </si>
  <si>
    <t>Alle Werte werden automatisch aus den anderen Tabellenblättern übernommen.</t>
  </si>
  <si>
    <t xml:space="preserve">  Deine Messwerte</t>
  </si>
  <si>
    <t>Sichtungszeit pro Kommentar (Sek.)</t>
  </si>
  <si>
    <t>Feld im Rechner: Zeit fürs Sichten (Sek.)</t>
  </si>
  <si>
    <t>Gewichtete Ø Aktionszeit (Min.)</t>
  </si>
  <si>
    <t>Feld im Rechner: Zeit pro Aktion (Min.)</t>
  </si>
  <si>
    <t>Kommentare pro Tag und den Anteil mit Aktion kennst du aus deinem Tagesgeschäft. Trage diese Werte direkt im Personalrechner ein.</t>
  </si>
  <si>
    <t>Anleitung und Blogbeitrag zu dieser Zeiterfassungs-Tabelle gibt es unter https://der-socialmediamanager.de/personalrechner-fur-moderationsteams-im-community-management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</si>
</sst>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&quot;%&quot;"/>
  </numFmts>
  <fonts count="28" x14ac:knownFonts="1">
    <font>
      <sz val="11"/>
      <color theme="1"/>
      <name val="Calibri"/>
      <family val="2"/>
      <scheme val="minor"/>
    </font>
    <font>
      <b/>
      <sz val="14"/>
      <color rgb="FF00475A"/>
      <name val="Roboto"/>
    </font>
    <font>
      <sz val="11"/>
      <color theme="1"/>
      <name val="Roboto"/>
    </font>
    <font>
      <i/>
      <sz val="9"/>
      <color rgb="FF999999"/>
      <name val="Roboto"/>
    </font>
    <font>
      <b/>
      <sz val="10"/>
      <color rgb="FFFFFFFF"/>
      <name val="Roboto"/>
    </font>
    <font>
      <sz val="10"/>
      <color rgb="FF999999"/>
      <name val="Roboto"/>
    </font>
    <font>
      <sz val="10"/>
      <color rgb="FF0000CC"/>
      <name val="Roboto"/>
    </font>
    <font>
      <sz val="10"/>
      <color rgb="FF00475A"/>
      <name val="Roboto"/>
    </font>
    <font>
      <sz val="10"/>
      <color rgb="FF2C2C2C"/>
      <name val="Roboto"/>
    </font>
    <font>
      <sz val="10"/>
      <color rgb="FF444444"/>
      <name val="Roboto"/>
    </font>
    <font>
      <b/>
      <sz val="10"/>
      <color rgb="FF444444"/>
      <name val="Roboto"/>
    </font>
    <font>
      <b/>
      <sz val="11"/>
      <color rgb="FF00475A"/>
      <name val="Roboto"/>
    </font>
    <font>
      <i/>
      <sz val="9"/>
      <color rgb="FF00475A"/>
      <name val="Roboto"/>
    </font>
    <font>
      <b/>
      <sz val="10"/>
      <color rgb="FF2C2C2C"/>
      <name val="Roboto"/>
    </font>
    <font>
      <b/>
      <sz val="12"/>
      <color rgb="FF00475A"/>
      <name val="Roboto"/>
    </font>
    <font>
      <i/>
      <sz val="9"/>
      <color rgb="FF777777"/>
      <name val="Roboto"/>
    </font>
    <font>
      <b/>
      <sz val="12"/>
      <color rgb="FFFFFFFF"/>
      <name val="Roboto"/>
    </font>
    <font>
      <sz val="12"/>
      <color theme="1"/>
      <name val="Roboto"/>
    </font>
    <font>
      <i/>
      <sz val="12"/>
      <color rgb="FF999999"/>
      <name val="Roboto"/>
    </font>
    <font>
      <sz val="12"/>
      <color rgb="FF999999"/>
      <name val="Roboto"/>
    </font>
    <font>
      <sz val="12"/>
      <color rgb="FF0000CC"/>
      <name val="Roboto"/>
    </font>
    <font>
      <sz val="12"/>
      <color rgb="FF2C2C2C"/>
      <name val="Roboto"/>
    </font>
    <font>
      <sz val="12"/>
      <color rgb="FF444444"/>
      <name val="Roboto"/>
    </font>
    <font>
      <sz val="12"/>
      <color rgb="FF00475A"/>
      <name val="Roboto"/>
    </font>
    <font>
      <b/>
      <sz val="12"/>
      <color rgb="FF444444"/>
      <name val="Roboto"/>
    </font>
    <font>
      <i/>
      <sz val="12"/>
      <color rgb="FF00475A"/>
      <name val="Roboto"/>
    </font>
    <font>
      <i/>
      <sz val="10"/>
      <color rgb="FF999999"/>
      <name val="Roboto"/>
    </font>
    <font>
      <sz val="10"/>
      <color theme="1"/>
      <name val="Roboto"/>
    </font>
  </fonts>
  <fills count="13">
    <fill>
      <patternFill patternType="none"/>
    </fill>
    <fill>
      <patternFill patternType="gray125"/>
    </fill>
    <fill>
      <patternFill patternType="solid">
        <fgColor rgb="FF00475A"/>
      </patternFill>
    </fill>
    <fill>
      <patternFill patternType="solid">
        <fgColor rgb="FFF0F7F9"/>
      </patternFill>
    </fill>
    <fill>
      <patternFill patternType="solid">
        <fgColor rgb="FFF5F5F5"/>
      </patternFill>
    </fill>
    <fill>
      <patternFill patternType="solid">
        <fgColor rgb="FFDDEEFF"/>
      </patternFill>
    </fill>
    <fill>
      <patternFill patternType="solid">
        <fgColor rgb="FFE0F0F3"/>
      </patternFill>
    </fill>
    <fill>
      <patternFill patternType="solid">
        <fgColor rgb="FFFAFAFA"/>
      </patternFill>
    </fill>
    <fill>
      <patternFill patternType="solid">
        <fgColor rgb="FFFFFFFF"/>
      </patternFill>
    </fill>
    <fill>
      <patternFill patternType="solid">
        <fgColor rgb="FFC8E6FF"/>
      </patternFill>
    </fill>
    <fill>
      <patternFill patternType="solid">
        <fgColor rgb="FFC54A00"/>
      </patternFill>
    </fill>
    <fill>
      <patternFill patternType="solid">
        <fgColor rgb="FFE8F0FF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ck">
        <color rgb="FF00475A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164" fontId="11" fillId="9" borderId="1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2" fontId="14" fillId="9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7" fillId="0" borderId="0" xfId="0" applyFont="1"/>
    <xf numFmtId="0" fontId="16" fillId="10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2" fontId="20" fillId="11" borderId="1" xfId="0" applyNumberFormat="1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left" vertical="center" wrapText="1"/>
    </xf>
    <xf numFmtId="0" fontId="20" fillId="8" borderId="1" xfId="0" applyFont="1" applyFill="1" applyBorder="1" applyAlignment="1">
      <alignment horizontal="center" vertical="center" wrapText="1"/>
    </xf>
    <xf numFmtId="2" fontId="20" fillId="5" borderId="1" xfId="0" applyNumberFormat="1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left" vertical="center" wrapText="1"/>
    </xf>
    <xf numFmtId="0" fontId="17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left" vertical="center" wrapText="1"/>
    </xf>
    <xf numFmtId="1" fontId="23" fillId="6" borderId="1" xfId="0" applyNumberFormat="1" applyFont="1" applyFill="1" applyBorder="1" applyAlignment="1">
      <alignment horizontal="center" vertical="center" wrapText="1"/>
    </xf>
    <xf numFmtId="2" fontId="23" fillId="6" borderId="1" xfId="0" applyNumberFormat="1" applyFont="1" applyFill="1" applyBorder="1" applyAlignment="1">
      <alignment horizontal="center" vertical="center" wrapText="1"/>
    </xf>
    <xf numFmtId="0" fontId="17" fillId="6" borderId="1" xfId="0" applyFont="1" applyFill="1" applyBorder="1"/>
    <xf numFmtId="165" fontId="23" fillId="6" borderId="1" xfId="0" applyNumberFormat="1" applyFont="1" applyFill="1" applyBorder="1" applyAlignment="1">
      <alignment horizontal="center" vertical="center" wrapText="1"/>
    </xf>
    <xf numFmtId="165" fontId="20" fillId="5" borderId="1" xfId="0" applyNumberFormat="1" applyFont="1" applyFill="1" applyBorder="1" applyAlignment="1">
      <alignment horizontal="center" vertical="center" wrapText="1"/>
    </xf>
    <xf numFmtId="49" fontId="21" fillId="12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E1" sqref="E1"/>
    </sheetView>
  </sheetViews>
  <sheetFormatPr baseColWidth="10" defaultColWidth="8.83203125" defaultRowHeight="15" x14ac:dyDescent="0.2"/>
  <cols>
    <col min="1" max="1" width="6" style="3" customWidth="1"/>
    <col min="2" max="3" width="22" style="3" customWidth="1"/>
    <col min="4" max="4" width="18" style="3" customWidth="1"/>
    <col min="5" max="5" width="40.5" style="3" customWidth="1"/>
    <col min="6" max="6" width="30.1640625" style="3" customWidth="1"/>
    <col min="7" max="16384" width="8.83203125" style="3"/>
  </cols>
  <sheetData>
    <row r="1" spans="1:6" ht="49" customHeight="1" x14ac:dyDescent="0.2">
      <c r="B1" s="3" t="s">
        <v>52</v>
      </c>
    </row>
    <row r="2" spans="1:6" ht="35" customHeight="1" x14ac:dyDescent="0.2">
      <c r="A2" s="1" t="s">
        <v>0</v>
      </c>
      <c r="B2" s="2"/>
      <c r="C2" s="2"/>
      <c r="D2" s="2"/>
      <c r="E2" s="2"/>
      <c r="F2" s="3" t="e" vm="1">
        <v>#VALUE!</v>
      </c>
    </row>
    <row r="3" spans="1:6" ht="18" customHeight="1" x14ac:dyDescent="0.2">
      <c r="A3" s="4" t="s">
        <v>1</v>
      </c>
      <c r="B3" s="2"/>
      <c r="C3" s="2"/>
      <c r="D3" s="2"/>
      <c r="E3" s="2"/>
    </row>
    <row r="4" spans="1:6" ht="8" customHeight="1" x14ac:dyDescent="0.2"/>
    <row r="5" spans="1:6" ht="22" customHeight="1" x14ac:dyDescent="0.2">
      <c r="A5" s="5" t="s">
        <v>2</v>
      </c>
      <c r="B5" s="2"/>
      <c r="C5" s="2"/>
      <c r="D5" s="2"/>
      <c r="E5" s="2"/>
    </row>
    <row r="6" spans="1:6" ht="36" customHeight="1" x14ac:dyDescent="0.2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</row>
    <row r="7" spans="1:6" ht="18" customHeight="1" x14ac:dyDescent="0.2">
      <c r="A7" s="7"/>
      <c r="B7" s="7" t="s">
        <v>8</v>
      </c>
      <c r="C7" s="7" t="s">
        <v>9</v>
      </c>
      <c r="D7" s="7" t="s">
        <v>10</v>
      </c>
      <c r="E7" s="7" t="s">
        <v>11</v>
      </c>
    </row>
    <row r="8" spans="1:6" ht="20" customHeight="1" x14ac:dyDescent="0.2">
      <c r="A8" s="8">
        <v>1</v>
      </c>
      <c r="B8" s="9">
        <v>112</v>
      </c>
      <c r="C8" s="10">
        <f t="shared" ref="C8:C17" si="0">IFERROR(60/B8,"")</f>
        <v>0.5357142857142857</v>
      </c>
      <c r="D8" s="11"/>
      <c r="E8" s="12"/>
    </row>
    <row r="9" spans="1:6" ht="20" customHeight="1" x14ac:dyDescent="0.2">
      <c r="A9" s="8">
        <v>2</v>
      </c>
      <c r="B9" s="9"/>
      <c r="C9" s="10" t="str">
        <f t="shared" si="0"/>
        <v/>
      </c>
      <c r="D9" s="13"/>
      <c r="E9" s="14"/>
    </row>
    <row r="10" spans="1:6" ht="20" customHeight="1" x14ac:dyDescent="0.2">
      <c r="A10" s="8">
        <v>3</v>
      </c>
      <c r="B10" s="9"/>
      <c r="C10" s="10" t="str">
        <f t="shared" si="0"/>
        <v/>
      </c>
      <c r="D10" s="11"/>
      <c r="E10" s="12"/>
    </row>
    <row r="11" spans="1:6" ht="20" customHeight="1" x14ac:dyDescent="0.2">
      <c r="A11" s="8">
        <v>4</v>
      </c>
      <c r="B11" s="9"/>
      <c r="C11" s="10" t="str">
        <f t="shared" si="0"/>
        <v/>
      </c>
      <c r="D11" s="13"/>
      <c r="E11" s="14"/>
    </row>
    <row r="12" spans="1:6" ht="20" customHeight="1" x14ac:dyDescent="0.2">
      <c r="A12" s="8">
        <v>5</v>
      </c>
      <c r="B12" s="9"/>
      <c r="C12" s="10" t="str">
        <f t="shared" si="0"/>
        <v/>
      </c>
      <c r="D12" s="11"/>
      <c r="E12" s="12"/>
    </row>
    <row r="13" spans="1:6" ht="20" customHeight="1" x14ac:dyDescent="0.2">
      <c r="A13" s="8">
        <v>6</v>
      </c>
      <c r="B13" s="9"/>
      <c r="C13" s="10" t="str">
        <f t="shared" si="0"/>
        <v/>
      </c>
      <c r="D13" s="13"/>
      <c r="E13" s="14"/>
    </row>
    <row r="14" spans="1:6" ht="20" customHeight="1" x14ac:dyDescent="0.2">
      <c r="A14" s="8">
        <v>7</v>
      </c>
      <c r="B14" s="9"/>
      <c r="C14" s="10" t="str">
        <f t="shared" si="0"/>
        <v/>
      </c>
      <c r="D14" s="11"/>
      <c r="E14" s="12"/>
    </row>
    <row r="15" spans="1:6" ht="20" customHeight="1" x14ac:dyDescent="0.2">
      <c r="A15" s="8">
        <v>8</v>
      </c>
      <c r="B15" s="9"/>
      <c r="C15" s="10" t="str">
        <f t="shared" si="0"/>
        <v/>
      </c>
      <c r="D15" s="13"/>
      <c r="E15" s="14"/>
    </row>
    <row r="16" spans="1:6" ht="20" customHeight="1" x14ac:dyDescent="0.2">
      <c r="A16" s="8">
        <v>9</v>
      </c>
      <c r="B16" s="9"/>
      <c r="C16" s="10" t="str">
        <f t="shared" si="0"/>
        <v/>
      </c>
      <c r="D16" s="11"/>
      <c r="E16" s="12"/>
    </row>
    <row r="17" spans="1:5" ht="20" customHeight="1" x14ac:dyDescent="0.2">
      <c r="A17" s="8">
        <v>10</v>
      </c>
      <c r="B17" s="9"/>
      <c r="C17" s="10" t="str">
        <f t="shared" si="0"/>
        <v/>
      </c>
      <c r="D17" s="13"/>
      <c r="E17" s="14"/>
    </row>
    <row r="19" spans="1:5" ht="8" customHeight="1" x14ac:dyDescent="0.2"/>
    <row r="20" spans="1:5" ht="22" customHeight="1" x14ac:dyDescent="0.2">
      <c r="A20" s="5" t="s">
        <v>12</v>
      </c>
      <c r="B20" s="2"/>
      <c r="C20" s="2"/>
      <c r="D20" s="2"/>
      <c r="E20" s="2"/>
    </row>
    <row r="21" spans="1:5" ht="20" customHeight="1" x14ac:dyDescent="0.2">
      <c r="A21" s="15" t="s">
        <v>13</v>
      </c>
      <c r="B21" s="2"/>
      <c r="C21" s="16">
        <f>COUNTIF(B8:B17,"&gt;0")</f>
        <v>1</v>
      </c>
      <c r="D21" s="17" t="s">
        <v>14</v>
      </c>
      <c r="E21" s="2"/>
    </row>
    <row r="22" spans="1:5" ht="20" customHeight="1" x14ac:dyDescent="0.2">
      <c r="A22" s="15" t="s">
        <v>15</v>
      </c>
      <c r="B22" s="2"/>
      <c r="C22" s="16">
        <f>COUNTIFS(B8:B17,"&gt;0",D8:D17,"&lt;&gt;Ja")</f>
        <v>1</v>
      </c>
      <c r="D22" s="17" t="s">
        <v>16</v>
      </c>
      <c r="E22" s="2"/>
    </row>
    <row r="23" spans="1:5" ht="20" customHeight="1" x14ac:dyDescent="0.2">
      <c r="A23" s="15" t="s">
        <v>17</v>
      </c>
      <c r="B23" s="2"/>
      <c r="C23" s="10">
        <f>IFERROR(AVERAGEIF(B8:B17,"&gt;0",C8:C17),"")</f>
        <v>0.5357142857142857</v>
      </c>
      <c r="D23" s="17" t="s">
        <v>18</v>
      </c>
      <c r="E23" s="2"/>
    </row>
    <row r="24" spans="1:5" ht="24" customHeight="1" x14ac:dyDescent="0.2">
      <c r="A24" s="18" t="s">
        <v>19</v>
      </c>
      <c r="B24" s="2"/>
      <c r="C24" s="19">
        <f>IFERROR(AVERAGEIFS(C8:C17,B8:B17,"&gt;0",D8:D17,"&lt;&gt;Ja"),"")</f>
        <v>0.5357142857142857</v>
      </c>
      <c r="D24" s="17" t="s">
        <v>20</v>
      </c>
      <c r="E24" s="2"/>
    </row>
    <row r="26" spans="1:5" ht="8" customHeight="1" x14ac:dyDescent="0.2"/>
    <row r="27" spans="1:5" ht="16" customHeight="1" x14ac:dyDescent="0.2">
      <c r="A27" s="20" t="s">
        <v>21</v>
      </c>
      <c r="B27" s="2"/>
      <c r="C27" s="2"/>
      <c r="D27" s="2"/>
      <c r="E27" s="2"/>
    </row>
    <row r="28" spans="1:5" ht="16" customHeight="1" x14ac:dyDescent="0.2">
      <c r="A28" s="2"/>
      <c r="B28" s="2"/>
      <c r="C28" s="2"/>
      <c r="D28" s="2"/>
      <c r="E28" s="2"/>
    </row>
    <row r="29" spans="1:5" ht="16" customHeight="1" x14ac:dyDescent="0.2">
      <c r="A29" s="2"/>
      <c r="B29" s="2"/>
      <c r="C29" s="2"/>
      <c r="D29" s="2"/>
      <c r="E29" s="2"/>
    </row>
  </sheetData>
  <mergeCells count="13">
    <mergeCell ref="A27:E29"/>
    <mergeCell ref="D22:E22"/>
    <mergeCell ref="A23:B23"/>
    <mergeCell ref="A22:B22"/>
    <mergeCell ref="A3:E3"/>
    <mergeCell ref="A21:B21"/>
    <mergeCell ref="A24:B24"/>
    <mergeCell ref="A20:E20"/>
    <mergeCell ref="D24:E24"/>
    <mergeCell ref="A2:E2"/>
    <mergeCell ref="D21:E21"/>
    <mergeCell ref="D23:E23"/>
    <mergeCell ref="A5:E5"/>
  </mergeCells>
  <dataValidations count="1">
    <dataValidation type="list" allowBlank="1" sqref="D8:D17" xr:uid="{00000000-0002-0000-0000-000000000000}">
      <formula1>"Ja,Nein"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71"/>
  <sheetViews>
    <sheetView workbookViewId="0">
      <selection activeCell="E2" sqref="E2"/>
    </sheetView>
  </sheetViews>
  <sheetFormatPr baseColWidth="10" defaultColWidth="30" defaultRowHeight="15" x14ac:dyDescent="0.2"/>
  <cols>
    <col min="1" max="16384" width="30" style="3"/>
  </cols>
  <sheetData>
    <row r="2" spans="1:5" ht="30" customHeight="1" x14ac:dyDescent="0.2">
      <c r="A2" s="1" t="s">
        <v>22</v>
      </c>
      <c r="B2" s="2"/>
      <c r="C2" s="2"/>
      <c r="D2" s="2"/>
      <c r="E2" s="3" t="e" vm="1">
        <v>#VALUE!</v>
      </c>
    </row>
    <row r="3" spans="1:5" ht="18" customHeight="1" x14ac:dyDescent="0.2">
      <c r="A3" s="48" t="s">
        <v>23</v>
      </c>
      <c r="B3" s="49"/>
      <c r="C3" s="49"/>
      <c r="D3" s="49"/>
    </row>
    <row r="4" spans="1:5" ht="8" customHeight="1" x14ac:dyDescent="0.2"/>
    <row r="5" spans="1:5" ht="22" customHeight="1" x14ac:dyDescent="0.2">
      <c r="A5" s="24" t="s">
        <v>24</v>
      </c>
      <c r="B5" s="25"/>
      <c r="C5" s="25"/>
      <c r="D5" s="25"/>
    </row>
    <row r="6" spans="1:5" ht="36" customHeight="1" x14ac:dyDescent="0.2">
      <c r="A6" s="26" t="s">
        <v>3</v>
      </c>
      <c r="B6" s="26" t="s">
        <v>25</v>
      </c>
      <c r="C6" s="26" t="s">
        <v>26</v>
      </c>
      <c r="D6" s="26" t="s">
        <v>7</v>
      </c>
    </row>
    <row r="7" spans="1:5" ht="41" customHeight="1" x14ac:dyDescent="0.2">
      <c r="A7" s="27"/>
      <c r="B7" s="27" t="s">
        <v>27</v>
      </c>
      <c r="C7" s="27" t="s">
        <v>28</v>
      </c>
      <c r="D7" s="27"/>
    </row>
    <row r="8" spans="1:5" ht="18" customHeight="1" x14ac:dyDescent="0.2">
      <c r="A8" s="28">
        <v>1</v>
      </c>
      <c r="B8" s="29" t="s">
        <v>34</v>
      </c>
      <c r="C8" s="30">
        <v>60</v>
      </c>
      <c r="D8" s="31"/>
    </row>
    <row r="9" spans="1:5" ht="18" customHeight="1" x14ac:dyDescent="0.2">
      <c r="A9" s="28">
        <v>2</v>
      </c>
      <c r="B9" s="32" t="s">
        <v>34</v>
      </c>
      <c r="C9" s="33">
        <v>66</v>
      </c>
      <c r="D9" s="34"/>
    </row>
    <row r="10" spans="1:5" ht="18" customHeight="1" x14ac:dyDescent="0.2">
      <c r="A10" s="28">
        <v>3</v>
      </c>
      <c r="B10" s="29" t="s">
        <v>33</v>
      </c>
      <c r="C10" s="30">
        <v>10</v>
      </c>
      <c r="D10" s="31"/>
    </row>
    <row r="11" spans="1:5" ht="18" customHeight="1" x14ac:dyDescent="0.2">
      <c r="A11" s="28">
        <v>4</v>
      </c>
      <c r="B11" s="32" t="s">
        <v>32</v>
      </c>
      <c r="C11" s="33">
        <v>3</v>
      </c>
      <c r="D11" s="34"/>
    </row>
    <row r="12" spans="1:5" ht="18" customHeight="1" x14ac:dyDescent="0.2">
      <c r="A12" s="28">
        <v>5</v>
      </c>
      <c r="B12" s="29" t="s">
        <v>32</v>
      </c>
      <c r="C12" s="30">
        <v>2</v>
      </c>
      <c r="D12" s="31"/>
    </row>
    <row r="13" spans="1:5" ht="18" customHeight="1" x14ac:dyDescent="0.2">
      <c r="A13" s="28">
        <v>6</v>
      </c>
      <c r="B13" s="32" t="s">
        <v>32</v>
      </c>
      <c r="C13" s="33">
        <v>2</v>
      </c>
      <c r="D13" s="34"/>
    </row>
    <row r="14" spans="1:5" ht="18" customHeight="1" x14ac:dyDescent="0.2">
      <c r="A14" s="28">
        <v>7</v>
      </c>
      <c r="B14" s="29" t="s">
        <v>33</v>
      </c>
      <c r="C14" s="30">
        <v>4</v>
      </c>
      <c r="D14" s="31"/>
    </row>
    <row r="15" spans="1:5" ht="18" customHeight="1" x14ac:dyDescent="0.2">
      <c r="A15" s="28">
        <v>8</v>
      </c>
      <c r="B15" s="32" t="s">
        <v>32</v>
      </c>
      <c r="C15" s="33">
        <v>2</v>
      </c>
      <c r="D15" s="34"/>
    </row>
    <row r="16" spans="1:5" ht="18" customHeight="1" x14ac:dyDescent="0.2">
      <c r="A16" s="28">
        <v>9</v>
      </c>
      <c r="B16" s="29" t="s">
        <v>33</v>
      </c>
      <c r="C16" s="30">
        <v>3</v>
      </c>
      <c r="D16" s="31"/>
    </row>
    <row r="17" spans="1:4" ht="18" customHeight="1" x14ac:dyDescent="0.2">
      <c r="A17" s="28">
        <v>10</v>
      </c>
      <c r="B17" s="32"/>
      <c r="C17" s="33"/>
      <c r="D17" s="34"/>
    </row>
    <row r="18" spans="1:4" ht="18" customHeight="1" x14ac:dyDescent="0.2">
      <c r="A18" s="28">
        <v>11</v>
      </c>
      <c r="B18" s="29"/>
      <c r="C18" s="30"/>
      <c r="D18" s="31"/>
    </row>
    <row r="19" spans="1:4" ht="18" customHeight="1" x14ac:dyDescent="0.2">
      <c r="A19" s="28">
        <v>12</v>
      </c>
      <c r="B19" s="32"/>
      <c r="C19" s="33"/>
      <c r="D19" s="34"/>
    </row>
    <row r="20" spans="1:4" ht="18" customHeight="1" x14ac:dyDescent="0.2">
      <c r="A20" s="28">
        <v>13</v>
      </c>
      <c r="B20" s="29"/>
      <c r="C20" s="30"/>
      <c r="D20" s="31"/>
    </row>
    <row r="21" spans="1:4" ht="18" customHeight="1" x14ac:dyDescent="0.2">
      <c r="A21" s="28">
        <v>14</v>
      </c>
      <c r="B21" s="32"/>
      <c r="C21" s="33"/>
      <c r="D21" s="34"/>
    </row>
    <row r="22" spans="1:4" ht="18" customHeight="1" x14ac:dyDescent="0.2">
      <c r="A22" s="28">
        <v>15</v>
      </c>
      <c r="B22" s="29"/>
      <c r="C22" s="30"/>
      <c r="D22" s="31"/>
    </row>
    <row r="23" spans="1:4" ht="18" customHeight="1" x14ac:dyDescent="0.2">
      <c r="A23" s="28">
        <v>16</v>
      </c>
      <c r="B23" s="32"/>
      <c r="C23" s="33"/>
      <c r="D23" s="34"/>
    </row>
    <row r="24" spans="1:4" ht="18" customHeight="1" x14ac:dyDescent="0.2">
      <c r="A24" s="28">
        <v>17</v>
      </c>
      <c r="B24" s="29"/>
      <c r="C24" s="30"/>
      <c r="D24" s="31"/>
    </row>
    <row r="25" spans="1:4" ht="18" customHeight="1" x14ac:dyDescent="0.2">
      <c r="A25" s="28">
        <v>18</v>
      </c>
      <c r="B25" s="32"/>
      <c r="C25" s="33"/>
      <c r="D25" s="34"/>
    </row>
    <row r="26" spans="1:4" ht="18" customHeight="1" x14ac:dyDescent="0.2">
      <c r="A26" s="28">
        <v>19</v>
      </c>
      <c r="B26" s="29"/>
      <c r="C26" s="30"/>
      <c r="D26" s="31"/>
    </row>
    <row r="27" spans="1:4" ht="18" customHeight="1" x14ac:dyDescent="0.2">
      <c r="A27" s="28">
        <v>20</v>
      </c>
      <c r="B27" s="32"/>
      <c r="C27" s="33"/>
      <c r="D27" s="34"/>
    </row>
    <row r="28" spans="1:4" ht="18" customHeight="1" x14ac:dyDescent="0.2">
      <c r="A28" s="28">
        <v>21</v>
      </c>
      <c r="B28" s="29"/>
      <c r="C28" s="30"/>
      <c r="D28" s="31"/>
    </row>
    <row r="29" spans="1:4" ht="18" customHeight="1" x14ac:dyDescent="0.2">
      <c r="A29" s="28">
        <v>22</v>
      </c>
      <c r="B29" s="32"/>
      <c r="C29" s="33"/>
      <c r="D29" s="34"/>
    </row>
    <row r="30" spans="1:4" ht="18" customHeight="1" x14ac:dyDescent="0.2">
      <c r="A30" s="28">
        <v>23</v>
      </c>
      <c r="B30" s="29"/>
      <c r="C30" s="30"/>
      <c r="D30" s="31"/>
    </row>
    <row r="31" spans="1:4" ht="18" customHeight="1" x14ac:dyDescent="0.2">
      <c r="A31" s="28">
        <v>24</v>
      </c>
      <c r="B31" s="32"/>
      <c r="C31" s="33"/>
      <c r="D31" s="34"/>
    </row>
    <row r="32" spans="1:4" ht="18" customHeight="1" x14ac:dyDescent="0.2">
      <c r="A32" s="28">
        <v>25</v>
      </c>
      <c r="B32" s="29"/>
      <c r="C32" s="30"/>
      <c r="D32" s="31"/>
    </row>
    <row r="33" spans="1:4" ht="18" customHeight="1" x14ac:dyDescent="0.2">
      <c r="A33" s="28">
        <v>26</v>
      </c>
      <c r="B33" s="32"/>
      <c r="C33" s="33"/>
      <c r="D33" s="34"/>
    </row>
    <row r="34" spans="1:4" ht="18" customHeight="1" x14ac:dyDescent="0.2">
      <c r="A34" s="28">
        <v>27</v>
      </c>
      <c r="B34" s="29"/>
      <c r="C34" s="30"/>
      <c r="D34" s="31"/>
    </row>
    <row r="35" spans="1:4" ht="18" customHeight="1" x14ac:dyDescent="0.2">
      <c r="A35" s="28">
        <v>28</v>
      </c>
      <c r="B35" s="32"/>
      <c r="C35" s="33"/>
      <c r="D35" s="34"/>
    </row>
    <row r="36" spans="1:4" ht="18" customHeight="1" x14ac:dyDescent="0.2">
      <c r="A36" s="28">
        <v>29</v>
      </c>
      <c r="B36" s="29"/>
      <c r="C36" s="30"/>
      <c r="D36" s="31"/>
    </row>
    <row r="37" spans="1:4" ht="18" customHeight="1" x14ac:dyDescent="0.2">
      <c r="A37" s="28">
        <v>30</v>
      </c>
      <c r="B37" s="32"/>
      <c r="C37" s="33"/>
      <c r="D37" s="34"/>
    </row>
    <row r="38" spans="1:4" ht="18" customHeight="1" x14ac:dyDescent="0.2">
      <c r="A38" s="28">
        <v>31</v>
      </c>
      <c r="B38" s="29"/>
      <c r="C38" s="30"/>
      <c r="D38" s="31"/>
    </row>
    <row r="39" spans="1:4" ht="18" customHeight="1" x14ac:dyDescent="0.2">
      <c r="A39" s="28">
        <v>32</v>
      </c>
      <c r="B39" s="32"/>
      <c r="C39" s="33"/>
      <c r="D39" s="34"/>
    </row>
    <row r="40" spans="1:4" ht="18" customHeight="1" x14ac:dyDescent="0.2">
      <c r="A40" s="28">
        <v>33</v>
      </c>
      <c r="B40" s="29"/>
      <c r="C40" s="30"/>
      <c r="D40" s="31"/>
    </row>
    <row r="41" spans="1:4" ht="18" customHeight="1" x14ac:dyDescent="0.2">
      <c r="A41" s="28">
        <v>34</v>
      </c>
      <c r="B41" s="32"/>
      <c r="C41" s="33"/>
      <c r="D41" s="34"/>
    </row>
    <row r="42" spans="1:4" ht="18" customHeight="1" x14ac:dyDescent="0.2">
      <c r="A42" s="28">
        <v>35</v>
      </c>
      <c r="B42" s="29"/>
      <c r="C42" s="30"/>
      <c r="D42" s="31"/>
    </row>
    <row r="43" spans="1:4" ht="18" customHeight="1" x14ac:dyDescent="0.2">
      <c r="A43" s="28">
        <v>36</v>
      </c>
      <c r="B43" s="32"/>
      <c r="C43" s="33"/>
      <c r="D43" s="34"/>
    </row>
    <row r="44" spans="1:4" ht="18" customHeight="1" x14ac:dyDescent="0.2">
      <c r="A44" s="28">
        <v>37</v>
      </c>
      <c r="B44" s="29"/>
      <c r="C44" s="30"/>
      <c r="D44" s="31"/>
    </row>
    <row r="45" spans="1:4" ht="18" customHeight="1" x14ac:dyDescent="0.2">
      <c r="A45" s="28">
        <v>38</v>
      </c>
      <c r="B45" s="32"/>
      <c r="C45" s="33"/>
      <c r="D45" s="34"/>
    </row>
    <row r="46" spans="1:4" ht="18" customHeight="1" x14ac:dyDescent="0.2">
      <c r="A46" s="28">
        <v>39</v>
      </c>
      <c r="B46" s="29"/>
      <c r="C46" s="30"/>
      <c r="D46" s="31"/>
    </row>
    <row r="47" spans="1:4" ht="18" customHeight="1" x14ac:dyDescent="0.2">
      <c r="A47" s="28">
        <v>40</v>
      </c>
      <c r="B47" s="32"/>
      <c r="C47" s="33"/>
      <c r="D47" s="34"/>
    </row>
    <row r="49" spans="1:5" ht="8" customHeight="1" x14ac:dyDescent="0.2"/>
    <row r="50" spans="1:5" ht="22" customHeight="1" x14ac:dyDescent="0.2">
      <c r="A50" s="24" t="s">
        <v>29</v>
      </c>
      <c r="B50" s="25"/>
      <c r="C50" s="25"/>
      <c r="D50" s="25"/>
      <c r="E50" s="35"/>
    </row>
    <row r="51" spans="1:5" ht="20" customHeight="1" x14ac:dyDescent="0.2">
      <c r="A51" s="36" t="s">
        <v>25</v>
      </c>
      <c r="B51" s="36" t="s">
        <v>30</v>
      </c>
      <c r="C51" s="36" t="s">
        <v>31</v>
      </c>
      <c r="D51" s="36"/>
      <c r="E51" s="35"/>
    </row>
    <row r="52" spans="1:5" ht="20" customHeight="1" x14ac:dyDescent="0.2">
      <c r="A52" s="37" t="s">
        <v>32</v>
      </c>
      <c r="B52" s="38">
        <f>COUNTIF(B8:B47,"Löschen")</f>
        <v>4</v>
      </c>
      <c r="C52" s="39">
        <f>IFERROR(AVERAGEIF(B8:B47,"Löschen",C8:C47),"")</f>
        <v>2.25</v>
      </c>
      <c r="D52" s="40"/>
      <c r="E52" s="35"/>
    </row>
    <row r="53" spans="1:5" ht="20" customHeight="1" x14ac:dyDescent="0.2">
      <c r="A53" s="37" t="s">
        <v>33</v>
      </c>
      <c r="B53" s="38">
        <f>COUNTIF(B8:B47,"Ausblenden")</f>
        <v>3</v>
      </c>
      <c r="C53" s="39">
        <f>IFERROR(AVERAGEIF(B8:B47,"Ausblenden",C8:C47),"")</f>
        <v>5.666666666666667</v>
      </c>
      <c r="D53" s="40"/>
      <c r="E53" s="35"/>
    </row>
    <row r="54" spans="1:5" ht="20" customHeight="1" x14ac:dyDescent="0.2">
      <c r="A54" s="37" t="s">
        <v>34</v>
      </c>
      <c r="B54" s="38">
        <f>COUNTIF(B8:B47,"Antworten")</f>
        <v>2</v>
      </c>
      <c r="C54" s="39">
        <f>IFERROR(AVERAGEIF(B8:B47,"Antworten",C8:C47),"")</f>
        <v>63</v>
      </c>
      <c r="D54" s="40"/>
      <c r="E54" s="35"/>
    </row>
    <row r="55" spans="1:5" ht="16" x14ac:dyDescent="0.2">
      <c r="A55" s="35"/>
      <c r="B55" s="35"/>
      <c r="C55" s="35"/>
      <c r="D55" s="35"/>
      <c r="E55" s="35"/>
    </row>
    <row r="56" spans="1:5" ht="8" customHeight="1" x14ac:dyDescent="0.2">
      <c r="A56" s="35"/>
      <c r="B56" s="35"/>
      <c r="C56" s="35"/>
      <c r="D56" s="35"/>
      <c r="E56" s="35"/>
    </row>
    <row r="57" spans="1:5" ht="22" customHeight="1" x14ac:dyDescent="0.2">
      <c r="A57" s="24" t="s">
        <v>35</v>
      </c>
      <c r="B57" s="25"/>
      <c r="C57" s="25"/>
      <c r="D57" s="25"/>
      <c r="E57" s="35"/>
    </row>
    <row r="58" spans="1:5" ht="20" customHeight="1" x14ac:dyDescent="0.2">
      <c r="A58" s="36" t="s">
        <v>25</v>
      </c>
      <c r="B58" s="36" t="s">
        <v>36</v>
      </c>
      <c r="C58" s="36" t="s">
        <v>37</v>
      </c>
      <c r="D58" s="36" t="s">
        <v>38</v>
      </c>
      <c r="E58" s="35"/>
    </row>
    <row r="59" spans="1:5" ht="20" customHeight="1" x14ac:dyDescent="0.2">
      <c r="A59" s="37" t="s">
        <v>32</v>
      </c>
      <c r="B59" s="41">
        <f>IFERROR(COUNTIF(B8:B47,"Löschen")/COUNTIF(B8:B47,"&lt;&gt;")*100,"")</f>
        <v>44.444444444444443</v>
      </c>
      <c r="C59" s="42"/>
      <c r="D59" s="43" t="str">
        <f>IF(C59&lt;&gt;"","Manuell","Automatisch")</f>
        <v>Automatisch</v>
      </c>
      <c r="E59" s="35"/>
    </row>
    <row r="60" spans="1:5" ht="20" customHeight="1" x14ac:dyDescent="0.2">
      <c r="A60" s="37" t="s">
        <v>33</v>
      </c>
      <c r="B60" s="41">
        <f>IFERROR(COUNTIF(B8:B47,"Ausblenden")/COUNTIF(B8:B47,"&lt;&gt;")*100,"")</f>
        <v>33.333333333333329</v>
      </c>
      <c r="C60" s="42"/>
      <c r="D60" s="43" t="str">
        <f>IF(C60&lt;&gt;"","Manuell","Automatisch")</f>
        <v>Automatisch</v>
      </c>
      <c r="E60" s="35"/>
    </row>
    <row r="61" spans="1:5" ht="20" customHeight="1" x14ac:dyDescent="0.2">
      <c r="A61" s="37" t="s">
        <v>34</v>
      </c>
      <c r="B61" s="41">
        <f>IFERROR(COUNTIF(B8:B47,"Antworten")/COUNTIF(B8:B47,"&lt;&gt;")*100,"")</f>
        <v>22.222222222222221</v>
      </c>
      <c r="C61" s="42"/>
      <c r="D61" s="43" t="str">
        <f>IF(C61&lt;&gt;"","Manuell","Automatisch")</f>
        <v>Automatisch</v>
      </c>
      <c r="E61" s="35"/>
    </row>
    <row r="62" spans="1:5" ht="16" x14ac:dyDescent="0.2">
      <c r="A62" s="35"/>
      <c r="B62" s="35"/>
      <c r="C62" s="35"/>
      <c r="D62" s="35"/>
      <c r="E62" s="35"/>
    </row>
    <row r="63" spans="1:5" ht="8" customHeight="1" x14ac:dyDescent="0.2">
      <c r="A63" s="35"/>
      <c r="B63" s="35"/>
      <c r="C63" s="35"/>
      <c r="D63" s="35"/>
      <c r="E63" s="35"/>
    </row>
    <row r="64" spans="1:5" ht="22" customHeight="1" x14ac:dyDescent="0.2">
      <c r="A64" s="24" t="s">
        <v>39</v>
      </c>
      <c r="B64" s="25"/>
      <c r="C64" s="25"/>
      <c r="D64" s="25"/>
      <c r="E64" s="35"/>
    </row>
    <row r="65" spans="1:5" ht="20" customHeight="1" x14ac:dyDescent="0.2">
      <c r="A65" s="44" t="s">
        <v>40</v>
      </c>
      <c r="B65" s="25"/>
      <c r="C65" s="25"/>
      <c r="D65" s="25"/>
      <c r="E65" s="35"/>
    </row>
    <row r="66" spans="1:5" ht="26" customHeight="1" x14ac:dyDescent="0.2">
      <c r="A66" s="45" t="s">
        <v>41</v>
      </c>
      <c r="B66" s="25"/>
      <c r="C66" s="22">
        <f>IFERROR((IF(C59&lt;&gt;"",C59/100,B59/100)*C52+IF(C60&lt;&gt;"",C60/100,B60/100)*C53+IF(C61&lt;&gt;"",C61/100,B61/100)*C54),"")</f>
        <v>16.888888888888889</v>
      </c>
      <c r="D66" s="46" t="s">
        <v>42</v>
      </c>
      <c r="E66" s="35"/>
    </row>
    <row r="67" spans="1:5" ht="16" x14ac:dyDescent="0.2">
      <c r="A67" s="35"/>
      <c r="B67" s="35"/>
      <c r="C67" s="35"/>
      <c r="D67" s="35"/>
      <c r="E67" s="35"/>
    </row>
    <row r="68" spans="1:5" ht="8" customHeight="1" x14ac:dyDescent="0.2">
      <c r="A68" s="35"/>
      <c r="B68" s="35"/>
      <c r="C68" s="35"/>
      <c r="D68" s="35"/>
      <c r="E68" s="35"/>
    </row>
    <row r="69" spans="1:5" ht="16" customHeight="1" x14ac:dyDescent="0.2">
      <c r="A69" s="47" t="s">
        <v>43</v>
      </c>
      <c r="B69" s="25"/>
      <c r="C69" s="25"/>
      <c r="D69" s="25"/>
    </row>
    <row r="70" spans="1:5" ht="16" customHeight="1" x14ac:dyDescent="0.2">
      <c r="A70" s="25"/>
      <c r="B70" s="25"/>
      <c r="C70" s="25"/>
      <c r="D70" s="25"/>
    </row>
    <row r="71" spans="1:5" ht="16" customHeight="1" x14ac:dyDescent="0.2">
      <c r="A71" s="25"/>
      <c r="B71" s="25"/>
      <c r="C71" s="25"/>
      <c r="D71" s="25"/>
    </row>
  </sheetData>
  <mergeCells count="9">
    <mergeCell ref="A2:D2"/>
    <mergeCell ref="A5:D5"/>
    <mergeCell ref="A50:D50"/>
    <mergeCell ref="A3:D3"/>
    <mergeCell ref="A69:D71"/>
    <mergeCell ref="A64:D64"/>
    <mergeCell ref="A65:D65"/>
    <mergeCell ref="A57:D57"/>
    <mergeCell ref="A66:B66"/>
  </mergeCells>
  <dataValidations count="1">
    <dataValidation type="list" allowBlank="1" sqref="B8:B47" xr:uid="{00000000-0002-0000-0100-000000000000}">
      <formula1>"Löschen,Ausblenden,Antworten"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workbookViewId="0">
      <selection activeCell="E6" sqref="E6"/>
    </sheetView>
  </sheetViews>
  <sheetFormatPr baseColWidth="10" defaultColWidth="8.83203125" defaultRowHeight="15" x14ac:dyDescent="0.2"/>
  <cols>
    <col min="1" max="1" width="36" customWidth="1"/>
    <col min="2" max="2" width="22" customWidth="1"/>
    <col min="3" max="3" width="28" customWidth="1"/>
    <col min="4" max="4" width="3" customWidth="1"/>
    <col min="5" max="5" width="27.83203125" customWidth="1"/>
  </cols>
  <sheetData>
    <row r="1" spans="1:5" x14ac:dyDescent="0.2">
      <c r="A1" s="3"/>
      <c r="B1" s="3"/>
      <c r="C1" s="3"/>
    </row>
    <row r="2" spans="1:5" ht="30" customHeight="1" x14ac:dyDescent="0.2">
      <c r="A2" s="1" t="s">
        <v>44</v>
      </c>
      <c r="B2" s="2"/>
      <c r="C2" s="2"/>
      <c r="E2" s="3" t="e" vm="1">
        <v>#VALUE!</v>
      </c>
    </row>
    <row r="3" spans="1:5" ht="18" customHeight="1" x14ac:dyDescent="0.2">
      <c r="A3" s="4" t="s">
        <v>45</v>
      </c>
      <c r="B3" s="2"/>
      <c r="C3" s="2"/>
    </row>
    <row r="4" spans="1:5" ht="8" customHeight="1" x14ac:dyDescent="0.2">
      <c r="A4" s="3"/>
      <c r="B4" s="3"/>
      <c r="C4" s="3"/>
    </row>
    <row r="5" spans="1:5" ht="22" customHeight="1" x14ac:dyDescent="0.2">
      <c r="A5" s="5" t="s">
        <v>46</v>
      </c>
      <c r="B5" s="2"/>
      <c r="C5" s="2"/>
    </row>
    <row r="6" spans="1:5" ht="26" customHeight="1" x14ac:dyDescent="0.2">
      <c r="A6" s="21" t="s">
        <v>47</v>
      </c>
      <c r="B6" s="22">
        <f>IFERROR(Sichtungszeit!C24,"Noch keine Daten")</f>
        <v>0.5357142857142857</v>
      </c>
      <c r="C6" s="23" t="s">
        <v>48</v>
      </c>
    </row>
    <row r="7" spans="1:5" ht="26" customHeight="1" x14ac:dyDescent="0.2">
      <c r="A7" s="21" t="s">
        <v>49</v>
      </c>
      <c r="B7" s="22">
        <f>IFERROR(Aktionszeit!C66,"Noch keine Daten")</f>
        <v>16.888888888888889</v>
      </c>
      <c r="C7" s="23" t="s">
        <v>50</v>
      </c>
    </row>
    <row r="8" spans="1:5" x14ac:dyDescent="0.2">
      <c r="A8" s="3"/>
      <c r="B8" s="3"/>
      <c r="C8" s="3"/>
    </row>
    <row r="9" spans="1:5" ht="8" customHeight="1" x14ac:dyDescent="0.2">
      <c r="A9" s="3"/>
      <c r="B9" s="3"/>
      <c r="C9" s="3"/>
    </row>
    <row r="10" spans="1:5" ht="16" customHeight="1" x14ac:dyDescent="0.2">
      <c r="A10" s="20" t="s">
        <v>51</v>
      </c>
      <c r="B10" s="2"/>
      <c r="C10" s="2"/>
    </row>
    <row r="11" spans="1:5" ht="16" customHeight="1" x14ac:dyDescent="0.2">
      <c r="A11" s="2"/>
      <c r="B11" s="2"/>
      <c r="C11" s="2"/>
    </row>
    <row r="12" spans="1:5" ht="16" customHeight="1" x14ac:dyDescent="0.2">
      <c r="A12" s="2"/>
      <c r="B12" s="2"/>
      <c r="C12" s="2"/>
    </row>
  </sheetData>
  <mergeCells count="4">
    <mergeCell ref="A5:C5"/>
    <mergeCell ref="A3:C3"/>
    <mergeCell ref="A2:C2"/>
    <mergeCell ref="A10: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Sichtungszeit</vt:lpstr>
      <vt:lpstr>Aktionszeit</vt:lpstr>
      <vt:lpstr>Ergebnis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Pein</dc:creator>
  <cp:keywords/>
  <dc:description>Konzeption Vivian Pein, finale technische Umsetzung  mit Hilfe von Claude </dc:description>
  <cp:lastModifiedBy>Vivian Pein</cp:lastModifiedBy>
  <dcterms:created xsi:type="dcterms:W3CDTF">2026-08-21T12:35:44Z</dcterms:created>
  <dcterms:modified xsi:type="dcterms:W3CDTF">2026-08-21T13:12:47Z</dcterms:modified>
  <cp:category/>
</cp:coreProperties>
</file>